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8010" activeTab="0"/>
  </bookViews>
  <sheets>
    <sheet name="Kpl3-DP" sheetId="1" r:id="rId1"/>
  </sheets>
  <definedNames>
    <definedName name="_Fill" localSheetId="0" hidden="1">#REF!</definedName>
    <definedName name="_Fill" hidden="1">#REF!</definedName>
    <definedName name="nhan" localSheetId="0">#REF!</definedName>
    <definedName name="nhan">#REF!</definedName>
  </definedNames>
  <calcPr fullCalcOnLoad="1"/>
</workbook>
</file>

<file path=xl/sharedStrings.xml><?xml version="1.0" encoding="utf-8"?>
<sst xmlns="http://schemas.openxmlformats.org/spreadsheetml/2006/main" count="86" uniqueCount="72">
  <si>
    <t>Nội dung chi</t>
  </si>
  <si>
    <t>Đơn vị tính</t>
  </si>
  <si>
    <t>Định mức
(1000 đ)</t>
  </si>
  <si>
    <t>Số lượng</t>
  </si>
  <si>
    <t>B</t>
  </si>
  <si>
    <t>C</t>
  </si>
  <si>
    <t>(1)</t>
  </si>
  <si>
    <t>(2)</t>
  </si>
  <si>
    <t>(3)</t>
  </si>
  <si>
    <t>STT</t>
  </si>
  <si>
    <t>Tổng cộng</t>
  </si>
  <si>
    <t>Phiếu</t>
  </si>
  <si>
    <t>Nghiệm thu</t>
  </si>
  <si>
    <t>Chỉnh lý, mã hóa</t>
  </si>
  <si>
    <t xml:space="preserve">   Cục Thống kê Đồng Nai</t>
  </si>
  <si>
    <t xml:space="preserve">       Phòng Tổng Hợp</t>
  </si>
  <si>
    <t>BẢNG DỰ TRÙ KINH PHÍ</t>
  </si>
  <si>
    <t>Cộng Hòa Xã Hội Chủ nghĩa Việt Nam</t>
  </si>
  <si>
    <t>Độc Lập - Tự Do - Hạnh Phúc</t>
  </si>
  <si>
    <t>Thành tiền
(Đồng)</t>
  </si>
  <si>
    <t>Điều tra Năng lực sản xuất và năng lực mới tăng của một số sản phẩm công nghiệp</t>
  </si>
  <si>
    <t>Tổng hợp, xử lý dữ liệu</t>
  </si>
  <si>
    <t>Viết chương trình nhập tin, nhập tin, xử lý dữ liệu:</t>
  </si>
  <si>
    <t>Viết chương trình nhập tin</t>
  </si>
  <si>
    <t>C.trình</t>
  </si>
  <si>
    <t>Văn phòng phẩm</t>
  </si>
  <si>
    <t>Người.Ngày</t>
  </si>
  <si>
    <t>Tập huấn nghiệp vụ điều tra</t>
  </si>
  <si>
    <t>Bồi dưỡng giảng viên, báo cáo viên</t>
  </si>
  <si>
    <t>Người.Buổi</t>
  </si>
  <si>
    <t>Chi điều tra</t>
  </si>
  <si>
    <t>Xử lý kết quả điều tra</t>
  </si>
  <si>
    <t>Nước uống 25 người</t>
  </si>
  <si>
    <t>Viết báo cáo kết quả điều tra</t>
  </si>
  <si>
    <t>Các khoản chi liên quan trực tiếp đến cuộc điều tra</t>
  </si>
  <si>
    <t>CỤC TRƯỞNG</t>
  </si>
  <si>
    <t>Nguyễn Xuân Quang</t>
  </si>
  <si>
    <t>Điện thoại</t>
  </si>
  <si>
    <t>Xây dựng phương án điều tra</t>
  </si>
  <si>
    <t>Đề cương</t>
  </si>
  <si>
    <t>Chi in ấn tài liệu, phiếu điều tra</t>
  </si>
  <si>
    <t>Xây dựng đề cương tổng quát</t>
  </si>
  <si>
    <t>Xây dựng đề cương chi tiết</t>
  </si>
  <si>
    <t>Lập mẫu phiếu điều tra</t>
  </si>
  <si>
    <t>Trên 30 chỉ tiêu đến 40 chỉ tiêu</t>
  </si>
  <si>
    <t>Báo cáo</t>
  </si>
  <si>
    <t>Thuê điều tra viên phiếu số 01 (1 ngày công/1P)</t>
  </si>
  <si>
    <t>Chi cho đối tượng cung câp thông tin</t>
  </si>
  <si>
    <t>Báo cáo tổng hợp kết quả (tóm tắt + đầy đủ)</t>
  </si>
  <si>
    <t>Bìa nhựa</t>
  </si>
  <si>
    <t>Cái</t>
  </si>
  <si>
    <t>Bìa 3 dây</t>
  </si>
  <si>
    <t>Tập ghi chép</t>
  </si>
  <si>
    <t>Cuốn</t>
  </si>
  <si>
    <t>Viết bi</t>
  </si>
  <si>
    <t>Bút xóa</t>
  </si>
  <si>
    <t>Kẹp bướm</t>
  </si>
  <si>
    <t>Hộp</t>
  </si>
  <si>
    <t>Xăng xe</t>
  </si>
  <si>
    <t>Chuyến</t>
  </si>
  <si>
    <r>
      <t xml:space="preserve">Chi in ấn, tài liệu điều tra </t>
    </r>
    <r>
      <rPr>
        <sz val="11"/>
        <rFont val="Times New Roman"/>
        <family val="1"/>
      </rPr>
      <t>(phiếu điều tra, lời giải thích)</t>
    </r>
  </si>
  <si>
    <t xml:space="preserve">Đi Khu công Nhơn Trạch; Long Thành; Trảng Bom; Biên Hòa; Long Khánh (10 chuyến; quảng đường 50 km; 100 km = 19 lít xe 7 chỗ 19 lít * 6 lần = 114 lít * 23.000 đồng/lít)  </t>
  </si>
  <si>
    <t>Chi khác (Pho to tài liệu, văn bản liên quan đến công tác điều tra</t>
  </si>
  <si>
    <t>*</t>
  </si>
  <si>
    <t>Đồng Nai, ngày      tháng 5 năm 2014</t>
  </si>
  <si>
    <t>Chỉnh lý: 1.208 Phiếu x 3.000đ/phiếu</t>
  </si>
  <si>
    <t>Nghiệm thu: 1.208 Phiếu  x 3.000đ/phiếu</t>
  </si>
  <si>
    <t>Pho to phiếu Trung ương (440 DN * 500 đồng/phiếu)</t>
  </si>
  <si>
    <t xml:space="preserve">  Người lập biểu</t>
  </si>
  <si>
    <t xml:space="preserve">  Lê Thị Nhinh</t>
  </si>
  <si>
    <r>
      <rPr>
        <b/>
        <i/>
        <sz val="13"/>
        <color indexed="8"/>
        <rFont val="Times New Roman"/>
        <family val="1"/>
      </rPr>
      <t xml:space="preserve">Số tiền ghi bằng chữ: </t>
    </r>
    <r>
      <rPr>
        <i/>
        <sz val="13"/>
        <color indexed="8"/>
        <rFont val="Times New Roman"/>
        <family val="1"/>
      </rPr>
      <t>Hai trăm bảy hai triệu, chín trăm chín sáu ngàn, bốn trăm bốn mươi đồng</t>
    </r>
  </si>
  <si>
    <t>Nhập tin DN (1.650 phiếu x 6.500đ/phiếu) trong đó có 440 phiếu của TW)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</si>
</sst>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;\(#,##0\)"/>
    <numFmt numFmtId="174" formatCode="\$#,##0\ ;\(\$#,##0\)"/>
    <numFmt numFmtId="175" formatCode="\t0.00%"/>
    <numFmt numFmtId="176" formatCode="\t#\ ??/??"/>
    <numFmt numFmtId="177" formatCode="m/d"/>
    <numFmt numFmtId="178" formatCode="&quot;ß&quot;#,##0;\-&quot;&quot;\ß&quot;&quot;#,##0"/>
    <numFmt numFmtId="179" formatCode="_###,###,###"/>
    <numFmt numFmtId="180" formatCode="#,##0,"/>
    <numFmt numFmtId="181" formatCode="&quot;\&quot;#,##0.00;[Red]\-&quot;\&quot;#,##0.00"/>
    <numFmt numFmtId="182" formatCode="&quot;\&quot;#,##0.00;[Red]&quot;\&quot;\-#,##0.00"/>
    <numFmt numFmtId="183" formatCode="&quot;\&quot;#,##0;[Red]&quot;\&quot;\-#,##0"/>
    <numFmt numFmtId="184" formatCode="#,##0.0"/>
    <numFmt numFmtId="185" formatCode="0.0"/>
    <numFmt numFmtId="186" formatCode="_(* #,##0.0_);_(* \(#,##0.0\);_(* &quot;-&quot;??_);_(@_)"/>
    <numFmt numFmtId="187" formatCode="#,##0.000"/>
  </numFmts>
  <fonts count="79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7"/>
      <name val="Small Fonts"/>
      <family val="2"/>
    </font>
    <font>
      <b/>
      <i/>
      <sz val="16"/>
      <name val="Helv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0"/>
      <name val=".VnArial"/>
      <family val="2"/>
    </font>
    <font>
      <sz val="11"/>
      <name val=".VnArial Narrow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6" fillId="0" borderId="0">
      <alignment/>
      <protection/>
    </xf>
    <xf numFmtId="173" fontId="6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>
      <alignment/>
      <protection/>
    </xf>
    <xf numFmtId="0" fontId="9" fillId="0" borderId="0" applyProtection="0">
      <alignment/>
    </xf>
    <xf numFmtId="0" fontId="9" fillId="0" borderId="0" applyProtection="0">
      <alignment/>
    </xf>
    <xf numFmtId="176" fontId="2" fillId="0" borderId="0">
      <alignment/>
      <protection/>
    </xf>
    <xf numFmtId="0" fontId="58" fillId="0" borderId="0" applyNumberFormat="0" applyFill="0" applyBorder="0" applyAlignment="0" applyProtection="0"/>
    <xf numFmtId="2" fontId="9" fillId="0" borderId="0" applyProtection="0">
      <alignment/>
    </xf>
    <xf numFmtId="2" fontId="9" fillId="0" borderId="0" applyProtection="0">
      <alignment/>
    </xf>
    <xf numFmtId="0" fontId="59" fillId="29" borderId="0" applyNumberFormat="0" applyBorder="0" applyAlignment="0" applyProtection="0"/>
    <xf numFmtId="38" fontId="10" fillId="30" borderId="0" applyNumberFormat="0" applyBorder="0" applyAlignment="0" applyProtection="0"/>
    <xf numFmtId="38" fontId="10" fillId="30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Protection="0">
      <alignment/>
    </xf>
    <xf numFmtId="0" fontId="11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63" fillId="31" borderId="1" applyNumberFormat="0" applyAlignment="0" applyProtection="0"/>
    <xf numFmtId="10" fontId="10" fillId="32" borderId="6" applyNumberFormat="0" applyBorder="0" applyAlignment="0" applyProtection="0"/>
    <xf numFmtId="10" fontId="10" fillId="32" borderId="6" applyNumberFormat="0" applyBorder="0" applyAlignment="0" applyProtection="0"/>
    <xf numFmtId="0" fontId="64" fillId="0" borderId="7" applyNumberFormat="0" applyFill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5" fillId="3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 horizontal="left"/>
      <protection/>
    </xf>
    <xf numFmtId="37" fontId="1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0" fillId="34" borderId="8" applyNumberFormat="0" applyFont="0" applyAlignment="0" applyProtection="0"/>
    <xf numFmtId="0" fontId="67" fillId="27" borderId="9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ill="0" applyBorder="0" applyAlignment="0" applyProtection="0"/>
    <xf numFmtId="0" fontId="16" fillId="0" borderId="0">
      <alignment/>
      <protection/>
    </xf>
    <xf numFmtId="0" fontId="17" fillId="0" borderId="0">
      <alignment horizontal="center"/>
      <protection/>
    </xf>
    <xf numFmtId="0" fontId="18" fillId="0" borderId="10">
      <alignment horizontal="center" vertical="center"/>
      <protection/>
    </xf>
    <xf numFmtId="0" fontId="19" fillId="0" borderId="6" applyAlignment="0">
      <protection/>
    </xf>
    <xf numFmtId="0" fontId="20" fillId="0" borderId="6">
      <alignment horizontal="center" vertical="center" wrapText="1"/>
      <protection/>
    </xf>
    <xf numFmtId="3" fontId="21" fillId="0" borderId="0">
      <alignment/>
      <protection/>
    </xf>
    <xf numFmtId="0" fontId="22" fillId="0" borderId="11">
      <alignment/>
      <protection/>
    </xf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0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4" fillId="0" borderId="0">
      <alignment/>
      <protection/>
    </xf>
    <xf numFmtId="180" fontId="2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26" fillId="0" borderId="0">
      <alignment/>
      <protection/>
    </xf>
    <xf numFmtId="0" fontId="2" fillId="0" borderId="0">
      <alignment/>
      <protection/>
    </xf>
  </cellStyleXfs>
  <cellXfs count="8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1" fontId="0" fillId="35" borderId="0" xfId="0" applyNumberFormat="1" applyFill="1" applyAlignment="1">
      <alignment/>
    </xf>
    <xf numFmtId="3" fontId="3" fillId="6" borderId="6" xfId="85" applyNumberFormat="1" applyFont="1" applyFill="1" applyBorder="1" applyAlignment="1">
      <alignment horizontal="center" vertical="center" wrapText="1"/>
      <protection/>
    </xf>
    <xf numFmtId="172" fontId="4" fillId="6" borderId="6" xfId="42" applyNumberFormat="1" applyFont="1" applyFill="1" applyBorder="1" applyAlignment="1">
      <alignment horizontal="center" vertical="center" wrapText="1"/>
    </xf>
    <xf numFmtId="172" fontId="4" fillId="6" borderId="6" xfId="42" applyNumberFormat="1" applyFont="1" applyFill="1" applyBorder="1" applyAlignment="1" quotePrefix="1">
      <alignment horizontal="center" vertical="center"/>
    </xf>
    <xf numFmtId="3" fontId="3" fillId="6" borderId="6" xfId="85" applyNumberFormat="1" applyFont="1" applyFill="1" applyBorder="1" applyAlignment="1" quotePrefix="1">
      <alignment horizontal="center" vertical="center"/>
      <protection/>
    </xf>
    <xf numFmtId="3" fontId="3" fillId="6" borderId="6" xfId="85" applyNumberFormat="1" applyFont="1" applyFill="1" applyBorder="1" applyAlignment="1" quotePrefix="1">
      <alignment horizontal="center" vertical="top" wrapText="1"/>
      <protection/>
    </xf>
    <xf numFmtId="3" fontId="3" fillId="6" borderId="6" xfId="85" applyNumberFormat="1" applyFont="1" applyFill="1" applyBorder="1" applyAlignment="1">
      <alignment horizontal="center" vertical="center"/>
      <protection/>
    </xf>
    <xf numFmtId="3" fontId="3" fillId="6" borderId="13" xfId="8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9" fillId="0" borderId="0" xfId="0" applyFont="1" applyAlignment="1">
      <alignment/>
    </xf>
    <xf numFmtId="0" fontId="0" fillId="0" borderId="0" xfId="0" applyFont="1" applyAlignment="1">
      <alignment/>
    </xf>
    <xf numFmtId="0" fontId="71" fillId="35" borderId="14" xfId="0" applyFont="1" applyFill="1" applyBorder="1" applyAlignment="1">
      <alignment horizontal="center"/>
    </xf>
    <xf numFmtId="172" fontId="27" fillId="0" borderId="15" xfId="42" applyNumberFormat="1" applyFont="1" applyFill="1" applyBorder="1" applyAlignment="1">
      <alignment horizontal="center" vertical="center"/>
    </xf>
    <xf numFmtId="172" fontId="3" fillId="0" borderId="15" xfId="42" applyNumberFormat="1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66" fillId="0" borderId="17" xfId="0" applyFont="1" applyBorder="1" applyAlignment="1">
      <alignment/>
    </xf>
    <xf numFmtId="3" fontId="71" fillId="0" borderId="17" xfId="0" applyNumberFormat="1" applyFont="1" applyBorder="1" applyAlignment="1">
      <alignment/>
    </xf>
    <xf numFmtId="0" fontId="66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3" fontId="66" fillId="35" borderId="14" xfId="0" applyNumberFormat="1" applyFont="1" applyFill="1" applyBorder="1" applyAlignment="1">
      <alignment horizontal="right"/>
    </xf>
    <xf numFmtId="3" fontId="27" fillId="35" borderId="14" xfId="0" applyNumberFormat="1" applyFont="1" applyFill="1" applyBorder="1" applyAlignment="1">
      <alignment horizontal="right"/>
    </xf>
    <xf numFmtId="3" fontId="66" fillId="35" borderId="14" xfId="0" applyNumberFormat="1" applyFont="1" applyFill="1" applyBorder="1" applyAlignment="1">
      <alignment/>
    </xf>
    <xf numFmtId="0" fontId="27" fillId="0" borderId="14" xfId="0" applyFont="1" applyFill="1" applyBorder="1" applyAlignment="1">
      <alignment vertical="center" wrapText="1"/>
    </xf>
    <xf numFmtId="184" fontId="66" fillId="35" borderId="14" xfId="0" applyNumberFormat="1" applyFont="1" applyFill="1" applyBorder="1" applyAlignment="1">
      <alignment horizontal="right"/>
    </xf>
    <xf numFmtId="0" fontId="71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184" fontId="71" fillId="35" borderId="14" xfId="0" applyNumberFormat="1" applyFont="1" applyFill="1" applyBorder="1" applyAlignment="1">
      <alignment horizontal="right"/>
    </xf>
    <xf numFmtId="3" fontId="3" fillId="35" borderId="14" xfId="0" applyNumberFormat="1" applyFont="1" applyFill="1" applyBorder="1" applyAlignment="1">
      <alignment horizontal="right"/>
    </xf>
    <xf numFmtId="3" fontId="71" fillId="35" borderId="14" xfId="0" applyNumberFormat="1" applyFont="1" applyFill="1" applyBorder="1" applyAlignment="1">
      <alignment/>
    </xf>
    <xf numFmtId="0" fontId="71" fillId="35" borderId="14" xfId="0" applyFont="1" applyFill="1" applyBorder="1" applyAlignment="1">
      <alignment/>
    </xf>
    <xf numFmtId="3" fontId="71" fillId="35" borderId="14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66" fillId="0" borderId="14" xfId="0" applyFont="1" applyBorder="1" applyAlignment="1">
      <alignment/>
    </xf>
    <xf numFmtId="3" fontId="71" fillId="0" borderId="14" xfId="0" applyNumberFormat="1" applyFont="1" applyBorder="1" applyAlignment="1">
      <alignment/>
    </xf>
    <xf numFmtId="0" fontId="66" fillId="0" borderId="14" xfId="0" applyFont="1" applyFill="1" applyBorder="1" applyAlignment="1">
      <alignment vertical="center"/>
    </xf>
    <xf numFmtId="172" fontId="66" fillId="0" borderId="14" xfId="42" applyNumberFormat="1" applyFont="1" applyBorder="1" applyAlignment="1">
      <alignment/>
    </xf>
    <xf numFmtId="0" fontId="66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71" fillId="0" borderId="16" xfId="0" applyFont="1" applyBorder="1" applyAlignment="1">
      <alignment horizontal="center"/>
    </xf>
    <xf numFmtId="0" fontId="66" fillId="0" borderId="16" xfId="0" applyFont="1" applyBorder="1" applyAlignment="1">
      <alignment/>
    </xf>
    <xf numFmtId="3" fontId="71" fillId="0" borderId="16" xfId="0" applyNumberFormat="1" applyFont="1" applyBorder="1" applyAlignment="1">
      <alignment/>
    </xf>
    <xf numFmtId="0" fontId="72" fillId="35" borderId="14" xfId="0" applyFont="1" applyFill="1" applyBorder="1" applyAlignment="1">
      <alignment horizontal="center"/>
    </xf>
    <xf numFmtId="0" fontId="73" fillId="35" borderId="14" xfId="0" applyFont="1" applyFill="1" applyBorder="1" applyAlignment="1">
      <alignment horizontal="center"/>
    </xf>
    <xf numFmtId="172" fontId="28" fillId="0" borderId="14" xfId="42" applyNumberFormat="1" applyFont="1" applyFill="1" applyBorder="1" applyAlignment="1">
      <alignment horizontal="center" vertical="center"/>
    </xf>
    <xf numFmtId="172" fontId="29" fillId="0" borderId="14" xfId="42" applyNumberFormat="1" applyFont="1" applyFill="1" applyBorder="1" applyAlignment="1">
      <alignment horizontal="center" vertical="center"/>
    </xf>
    <xf numFmtId="0" fontId="74" fillId="35" borderId="14" xfId="0" applyFont="1" applyFill="1" applyBorder="1" applyAlignment="1">
      <alignment horizontal="center"/>
    </xf>
    <xf numFmtId="4" fontId="66" fillId="35" borderId="14" xfId="0" applyNumberFormat="1" applyFont="1" applyFill="1" applyBorder="1" applyAlignment="1">
      <alignment horizontal="right"/>
    </xf>
    <xf numFmtId="0" fontId="74" fillId="35" borderId="17" xfId="0" applyFont="1" applyFill="1" applyBorder="1" applyAlignment="1">
      <alignment horizontal="center"/>
    </xf>
    <xf numFmtId="3" fontId="66" fillId="35" borderId="17" xfId="0" applyNumberFormat="1" applyFont="1" applyFill="1" applyBorder="1" applyAlignment="1">
      <alignment/>
    </xf>
    <xf numFmtId="0" fontId="75" fillId="35" borderId="14" xfId="0" applyFont="1" applyFill="1" applyBorder="1" applyAlignment="1">
      <alignment horizontal="center"/>
    </xf>
    <xf numFmtId="0" fontId="71" fillId="0" borderId="14" xfId="0" applyFont="1" applyBorder="1" applyAlignment="1">
      <alignment/>
    </xf>
    <xf numFmtId="3" fontId="66" fillId="0" borderId="14" xfId="0" applyNumberFormat="1" applyFont="1" applyBorder="1" applyAlignment="1">
      <alignment/>
    </xf>
    <xf numFmtId="172" fontId="3" fillId="0" borderId="14" xfId="42" applyNumberFormat="1" applyFont="1" applyFill="1" applyBorder="1" applyAlignment="1">
      <alignment horizontal="center" vertical="center"/>
    </xf>
    <xf numFmtId="172" fontId="27" fillId="0" borderId="14" xfId="42" applyNumberFormat="1" applyFont="1" applyFill="1" applyBorder="1" applyAlignment="1">
      <alignment horizontal="center" vertical="center"/>
    </xf>
    <xf numFmtId="3" fontId="66" fillId="35" borderId="15" xfId="0" applyNumberFormat="1" applyFont="1" applyFill="1" applyBorder="1" applyAlignment="1">
      <alignment horizontal="right" vertical="center"/>
    </xf>
    <xf numFmtId="0" fontId="66" fillId="0" borderId="15" xfId="0" applyFont="1" applyBorder="1" applyAlignment="1">
      <alignment vertical="center"/>
    </xf>
    <xf numFmtId="3" fontId="66" fillId="35" borderId="14" xfId="0" applyNumberFormat="1" applyFont="1" applyFill="1" applyBorder="1" applyAlignment="1">
      <alignment vertical="center"/>
    </xf>
    <xf numFmtId="3" fontId="71" fillId="35" borderId="15" xfId="0" applyNumberFormat="1" applyFont="1" applyFill="1" applyBorder="1" applyAlignment="1">
      <alignment horizontal="right" vertical="center"/>
    </xf>
    <xf numFmtId="0" fontId="71" fillId="0" borderId="15" xfId="0" applyFont="1" applyBorder="1" applyAlignment="1">
      <alignment vertical="center"/>
    </xf>
    <xf numFmtId="3" fontId="71" fillId="35" borderId="15" xfId="0" applyNumberFormat="1" applyFont="1" applyFill="1" applyBorder="1" applyAlignment="1">
      <alignment vertical="center"/>
    </xf>
    <xf numFmtId="185" fontId="0" fillId="0" borderId="0" xfId="0" applyNumberForma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184" fontId="71" fillId="35" borderId="15" xfId="0" applyNumberFormat="1" applyFont="1" applyFill="1" applyBorder="1" applyAlignment="1">
      <alignment horizontal="right" vertical="center"/>
    </xf>
    <xf numFmtId="3" fontId="27" fillId="0" borderId="14" xfId="0" applyNumberFormat="1" applyFont="1" applyFill="1" applyBorder="1" applyAlignment="1">
      <alignment horizontal="right"/>
    </xf>
    <xf numFmtId="0" fontId="69" fillId="35" borderId="0" xfId="0" applyFont="1" applyFill="1" applyAlignment="1">
      <alignment horizontal="center"/>
    </xf>
    <xf numFmtId="0" fontId="77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justify" vertical="center"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zerodec" xfId="48"/>
    <cellStyle name="comma zerodec 2" xfId="49"/>
    <cellStyle name="Comma0" xfId="50"/>
    <cellStyle name="Currency" xfId="51"/>
    <cellStyle name="Currency [0]" xfId="52"/>
    <cellStyle name="Currency0" xfId="53"/>
    <cellStyle name="Currency1" xfId="54"/>
    <cellStyle name="Date" xfId="55"/>
    <cellStyle name="Date 2" xfId="56"/>
    <cellStyle name="Dollar (zero dec)" xfId="57"/>
    <cellStyle name="Explanatory Text" xfId="58"/>
    <cellStyle name="Fixed" xfId="59"/>
    <cellStyle name="Fixed 2" xfId="60"/>
    <cellStyle name="Good" xfId="61"/>
    <cellStyle name="Grey" xfId="62"/>
    <cellStyle name="Grey 2" xfId="63"/>
    <cellStyle name="Heading 1" xfId="64"/>
    <cellStyle name="Heading 2" xfId="65"/>
    <cellStyle name="Heading 3" xfId="66"/>
    <cellStyle name="Heading 4" xfId="67"/>
    <cellStyle name="HEADING1" xfId="68"/>
    <cellStyle name="HEADING1 2" xfId="69"/>
    <cellStyle name="HEADING2" xfId="70"/>
    <cellStyle name="HEADING2 2" xfId="71"/>
    <cellStyle name="Input" xfId="72"/>
    <cellStyle name="Input [yellow]" xfId="73"/>
    <cellStyle name="Input [yellow] 2" xfId="74"/>
    <cellStyle name="Linked Cell" xfId="75"/>
    <cellStyle name="Monétaire [0]_TARIFFS DB" xfId="76"/>
    <cellStyle name="Monétaire_TARIFFS DB" xfId="77"/>
    <cellStyle name="Neutral" xfId="78"/>
    <cellStyle name="New Times Roman" xfId="79"/>
    <cellStyle name="New Times Roman 2" xfId="80"/>
    <cellStyle name="No" xfId="81"/>
    <cellStyle name="no dec" xfId="82"/>
    <cellStyle name="Normal - Style1" xfId="83"/>
    <cellStyle name="Normal 2" xfId="84"/>
    <cellStyle name="Normal 3" xfId="85"/>
    <cellStyle name="Normal 4" xfId="86"/>
    <cellStyle name="Normal 4 2" xfId="87"/>
    <cellStyle name="Note" xfId="88"/>
    <cellStyle name="Output" xfId="89"/>
    <cellStyle name="Percent" xfId="90"/>
    <cellStyle name="Percent [2]" xfId="91"/>
    <cellStyle name="Percent 2" xfId="92"/>
    <cellStyle name="Percent 2 2" xfId="93"/>
    <cellStyle name="Percent 3" xfId="94"/>
    <cellStyle name="style 3" xfId="95"/>
    <cellStyle name="Style1" xfId="96"/>
    <cellStyle name="Style2" xfId="97"/>
    <cellStyle name="Style3" xfId="98"/>
    <cellStyle name="Style4" xfId="99"/>
    <cellStyle name="Style5" xfId="100"/>
    <cellStyle name="Style6" xfId="101"/>
    <cellStyle name="Style7" xfId="102"/>
    <cellStyle name="Title" xfId="103"/>
    <cellStyle name="Total" xfId="104"/>
    <cellStyle name="Warning Text" xfId="105"/>
    <cellStyle name="똿뗦먛귟 [0.00]_PRODUCT DETAIL Q1" xfId="106"/>
    <cellStyle name="똿뗦먛귟_PRODUCT DETAIL Q1" xfId="107"/>
    <cellStyle name="믅됞 [0.00]_PRODUCT DETAIL Q1" xfId="108"/>
    <cellStyle name="믅됞_PRODUCT DETAIL Q1" xfId="109"/>
    <cellStyle name="백분율_HOBONG" xfId="110"/>
    <cellStyle name="뷭?_BOOKSHIP" xfId="111"/>
    <cellStyle name="콤마 [0]_1202" xfId="112"/>
    <cellStyle name="콤마_1202" xfId="113"/>
    <cellStyle name="통화 [0]_1202" xfId="114"/>
    <cellStyle name="통화_1202" xfId="115"/>
    <cellStyle name="표준_(정보부문)월별인원계획" xfId="116"/>
    <cellStyle name="一般_PLD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4"/>
  <sheetViews>
    <sheetView tabSelected="1" zoomScale="120" zoomScaleNormal="120" zoomScalePageLayoutView="0" workbookViewId="0" topLeftCell="A1">
      <selection activeCell="C12" sqref="C12"/>
    </sheetView>
  </sheetViews>
  <sheetFormatPr defaultColWidth="8.88671875" defaultRowHeight="18.75"/>
  <cols>
    <col min="1" max="1" width="4.99609375" style="12" customWidth="1"/>
    <col min="2" max="2" width="36.99609375" style="0" customWidth="1"/>
    <col min="3" max="3" width="7.5546875" style="12" customWidth="1"/>
    <col min="4" max="4" width="7.6640625" style="0" customWidth="1"/>
    <col min="5" max="5" width="6.88671875" style="0" customWidth="1"/>
    <col min="6" max="6" width="12.10546875" style="0" customWidth="1"/>
  </cols>
  <sheetData>
    <row r="1" spans="1:6" s="13" customFormat="1" ht="20.25" customHeight="1">
      <c r="A1" s="77" t="s">
        <v>14</v>
      </c>
      <c r="B1" s="77"/>
      <c r="C1" s="78" t="s">
        <v>17</v>
      </c>
      <c r="D1" s="78"/>
      <c r="E1" s="78"/>
      <c r="F1" s="78"/>
    </row>
    <row r="2" spans="1:6" s="13" customFormat="1" ht="20.25" customHeight="1">
      <c r="A2" s="77" t="s">
        <v>15</v>
      </c>
      <c r="B2" s="77"/>
      <c r="C2" s="78" t="s">
        <v>18</v>
      </c>
      <c r="D2" s="78"/>
      <c r="E2" s="78"/>
      <c r="F2" s="78"/>
    </row>
    <row r="3" spans="1:3" s="13" customFormat="1" ht="12.75" customHeight="1">
      <c r="A3" s="69"/>
      <c r="C3" s="69"/>
    </row>
    <row r="4" spans="1:6" s="13" customFormat="1" ht="20.25" customHeight="1">
      <c r="A4" s="69"/>
      <c r="C4" s="79" t="s">
        <v>64</v>
      </c>
      <c r="D4" s="79"/>
      <c r="E4" s="79"/>
      <c r="F4" s="79"/>
    </row>
    <row r="5" spans="1:6" s="13" customFormat="1" ht="13.5" customHeight="1">
      <c r="A5" s="69"/>
      <c r="C5" s="71"/>
      <c r="D5" s="71"/>
      <c r="E5" s="71"/>
      <c r="F5" s="71"/>
    </row>
    <row r="6" spans="1:6" ht="18.75">
      <c r="A6" s="80" t="s">
        <v>16</v>
      </c>
      <c r="B6" s="80"/>
      <c r="C6" s="80"/>
      <c r="D6" s="80"/>
      <c r="E6" s="80"/>
      <c r="F6" s="80"/>
    </row>
    <row r="7" spans="1:6" ht="18.75">
      <c r="A7" s="74" t="s">
        <v>20</v>
      </c>
      <c r="B7" s="74"/>
      <c r="C7" s="74"/>
      <c r="D7" s="74"/>
      <c r="E7" s="74"/>
      <c r="F7" s="74"/>
    </row>
    <row r="8" spans="1:6" ht="17.25" customHeight="1">
      <c r="A8" s="2"/>
      <c r="B8" s="1"/>
      <c r="C8" s="2"/>
      <c r="D8" s="3"/>
      <c r="E8" s="3"/>
      <c r="F8" s="4"/>
    </row>
    <row r="9" spans="1:6" ht="47.25">
      <c r="A9" s="10" t="s">
        <v>9</v>
      </c>
      <c r="B9" s="5" t="s">
        <v>0</v>
      </c>
      <c r="C9" s="5" t="s">
        <v>1</v>
      </c>
      <c r="D9" s="6" t="s">
        <v>2</v>
      </c>
      <c r="E9" s="5" t="s">
        <v>3</v>
      </c>
      <c r="F9" s="5" t="s">
        <v>19</v>
      </c>
    </row>
    <row r="10" spans="1:6" ht="18.75">
      <c r="A10" s="11"/>
      <c r="B10" s="5" t="s">
        <v>4</v>
      </c>
      <c r="C10" s="5" t="s">
        <v>5</v>
      </c>
      <c r="D10" s="7" t="s">
        <v>6</v>
      </c>
      <c r="E10" s="8" t="s">
        <v>7</v>
      </c>
      <c r="F10" s="9" t="s">
        <v>8</v>
      </c>
    </row>
    <row r="11" spans="1:6" ht="17.25" customHeight="1">
      <c r="A11" s="19">
        <v>1</v>
      </c>
      <c r="B11" s="20" t="s">
        <v>38</v>
      </c>
      <c r="C11" s="55"/>
      <c r="D11" s="56"/>
      <c r="E11" s="21"/>
      <c r="F11" s="22">
        <f>F12+F13</f>
        <v>6000000</v>
      </c>
    </row>
    <row r="12" spans="1:6" ht="17.25" customHeight="1">
      <c r="A12" s="37"/>
      <c r="B12" s="24" t="s">
        <v>41</v>
      </c>
      <c r="C12" s="53" t="s">
        <v>39</v>
      </c>
      <c r="D12" s="27">
        <v>1500</v>
      </c>
      <c r="E12" s="39">
        <v>1</v>
      </c>
      <c r="F12" s="59">
        <f>D12*E12*1000</f>
        <v>1500000</v>
      </c>
    </row>
    <row r="13" spans="1:6" ht="17.25" customHeight="1">
      <c r="A13" s="37"/>
      <c r="B13" s="24" t="s">
        <v>42</v>
      </c>
      <c r="C13" s="53" t="s">
        <v>39</v>
      </c>
      <c r="D13" s="27">
        <v>4500</v>
      </c>
      <c r="E13" s="39">
        <v>1</v>
      </c>
      <c r="F13" s="59">
        <f>D13*E13*1000</f>
        <v>4500000</v>
      </c>
    </row>
    <row r="14" spans="1:6" ht="17.25" customHeight="1">
      <c r="A14" s="37">
        <v>2</v>
      </c>
      <c r="B14" s="38" t="s">
        <v>43</v>
      </c>
      <c r="C14" s="57"/>
      <c r="D14" s="34"/>
      <c r="E14" s="58"/>
      <c r="F14" s="40">
        <f>F15</f>
        <v>1000000</v>
      </c>
    </row>
    <row r="15" spans="1:6" ht="17.25" customHeight="1">
      <c r="A15" s="37"/>
      <c r="B15" s="24" t="s">
        <v>44</v>
      </c>
      <c r="C15" s="53" t="s">
        <v>11</v>
      </c>
      <c r="D15" s="27">
        <v>1000</v>
      </c>
      <c r="E15" s="39">
        <v>1</v>
      </c>
      <c r="F15" s="59">
        <f>D15*E15*1000</f>
        <v>1000000</v>
      </c>
    </row>
    <row r="16" spans="1:6" ht="17.25" customHeight="1">
      <c r="A16" s="37">
        <v>3</v>
      </c>
      <c r="B16" s="38" t="s">
        <v>40</v>
      </c>
      <c r="C16" s="60"/>
      <c r="D16" s="39"/>
      <c r="E16" s="26"/>
      <c r="F16" s="40">
        <f>F17</f>
        <v>7800000</v>
      </c>
    </row>
    <row r="17" spans="1:6" ht="18.75" customHeight="1">
      <c r="A17" s="37"/>
      <c r="B17" s="24" t="s">
        <v>60</v>
      </c>
      <c r="C17" s="53" t="s">
        <v>11</v>
      </c>
      <c r="D17" s="27">
        <v>6</v>
      </c>
      <c r="E17" s="59">
        <v>1300</v>
      </c>
      <c r="F17" s="59">
        <f>D17*E17*1000</f>
        <v>7800000</v>
      </c>
    </row>
    <row r="18" spans="1:6" s="13" customFormat="1" ht="17.25" customHeight="1">
      <c r="A18" s="30">
        <v>4</v>
      </c>
      <c r="B18" s="31" t="s">
        <v>27</v>
      </c>
      <c r="C18" s="15"/>
      <c r="D18" s="32"/>
      <c r="E18" s="33"/>
      <c r="F18" s="34">
        <f>F19+F20</f>
        <v>1750000</v>
      </c>
    </row>
    <row r="19" spans="1:6" ht="17.25" customHeight="1">
      <c r="A19" s="23"/>
      <c r="B19" s="28" t="s">
        <v>32</v>
      </c>
      <c r="C19" s="53" t="s">
        <v>26</v>
      </c>
      <c r="D19" s="25">
        <v>30</v>
      </c>
      <c r="E19" s="26">
        <v>25</v>
      </c>
      <c r="F19" s="27">
        <f>30000*25</f>
        <v>750000</v>
      </c>
    </row>
    <row r="20" spans="1:6" ht="17.25" customHeight="1">
      <c r="A20" s="23"/>
      <c r="B20" s="28" t="s">
        <v>28</v>
      </c>
      <c r="C20" s="53" t="s">
        <v>29</v>
      </c>
      <c r="D20" s="25">
        <v>500</v>
      </c>
      <c r="E20" s="26">
        <v>2</v>
      </c>
      <c r="F20" s="27">
        <v>1000000</v>
      </c>
    </row>
    <row r="21" spans="1:6" s="13" customFormat="1" ht="17.25" customHeight="1">
      <c r="A21" s="30">
        <v>5</v>
      </c>
      <c r="B21" s="31" t="s">
        <v>30</v>
      </c>
      <c r="C21" s="50"/>
      <c r="D21" s="32"/>
      <c r="E21" s="33"/>
      <c r="F21" s="34">
        <f>SUM(F22:F23)</f>
        <v>194101440</v>
      </c>
    </row>
    <row r="22" spans="1:6" ht="17.25" customHeight="1">
      <c r="A22" s="23"/>
      <c r="B22" s="28" t="s">
        <v>46</v>
      </c>
      <c r="C22" s="49" t="s">
        <v>11</v>
      </c>
      <c r="D22" s="54">
        <v>130.68</v>
      </c>
      <c r="E22" s="73">
        <v>1208</v>
      </c>
      <c r="F22" s="27">
        <f>D22*E22*1000</f>
        <v>157861440</v>
      </c>
    </row>
    <row r="23" spans="1:6" ht="17.25" customHeight="1">
      <c r="A23" s="23"/>
      <c r="B23" s="28" t="s">
        <v>47</v>
      </c>
      <c r="C23" s="49" t="s">
        <v>11</v>
      </c>
      <c r="D23" s="25">
        <v>30</v>
      </c>
      <c r="E23" s="26">
        <v>1208</v>
      </c>
      <c r="F23" s="27">
        <f>D23*E23*1000</f>
        <v>36240000</v>
      </c>
    </row>
    <row r="24" spans="1:6" s="13" customFormat="1" ht="17.25" customHeight="1">
      <c r="A24" s="30">
        <v>6</v>
      </c>
      <c r="B24" s="35" t="s">
        <v>31</v>
      </c>
      <c r="C24" s="50"/>
      <c r="D24" s="36"/>
      <c r="E24" s="33"/>
      <c r="F24" s="34">
        <f>F25+F27+F29</f>
        <v>37973000</v>
      </c>
    </row>
    <row r="25" spans="1:6" ht="17.25" customHeight="1">
      <c r="A25" s="37"/>
      <c r="B25" s="38" t="s">
        <v>13</v>
      </c>
      <c r="C25" s="51"/>
      <c r="D25" s="39"/>
      <c r="E25" s="39"/>
      <c r="F25" s="34">
        <f>F26</f>
        <v>3624000</v>
      </c>
    </row>
    <row r="26" spans="1:6" ht="20.25" customHeight="1">
      <c r="A26" s="23"/>
      <c r="B26" s="24" t="s">
        <v>65</v>
      </c>
      <c r="C26" s="52" t="s">
        <v>11</v>
      </c>
      <c r="D26" s="25">
        <v>3</v>
      </c>
      <c r="E26" s="26">
        <v>1208</v>
      </c>
      <c r="F26" s="27">
        <f>D26*E26*1000</f>
        <v>3624000</v>
      </c>
    </row>
    <row r="27" spans="1:6" ht="17.25" customHeight="1">
      <c r="A27" s="37"/>
      <c r="B27" s="38" t="s">
        <v>12</v>
      </c>
      <c r="C27" s="51"/>
      <c r="D27" s="39"/>
      <c r="E27" s="39"/>
      <c r="F27" s="40">
        <f>F28</f>
        <v>3624000</v>
      </c>
    </row>
    <row r="28" spans="1:6" ht="17.25" customHeight="1">
      <c r="A28" s="23"/>
      <c r="B28" s="41" t="s">
        <v>66</v>
      </c>
      <c r="C28" s="52" t="s">
        <v>11</v>
      </c>
      <c r="D28" s="25">
        <v>3</v>
      </c>
      <c r="E28" s="26">
        <v>1208</v>
      </c>
      <c r="F28" s="27">
        <f>D28*E28*1000</f>
        <v>3624000</v>
      </c>
    </row>
    <row r="29" spans="1:6" ht="17.25" customHeight="1">
      <c r="A29" s="37"/>
      <c r="B29" s="38" t="s">
        <v>22</v>
      </c>
      <c r="C29" s="51"/>
      <c r="D29" s="39"/>
      <c r="E29" s="39"/>
      <c r="F29" s="34">
        <f>SUM(F30:F32)</f>
        <v>30725000</v>
      </c>
    </row>
    <row r="30" spans="1:6" ht="17.25" customHeight="1">
      <c r="A30" s="37"/>
      <c r="B30" s="24" t="s">
        <v>23</v>
      </c>
      <c r="C30" s="52" t="s">
        <v>24</v>
      </c>
      <c r="D30" s="39"/>
      <c r="E30" s="39">
        <v>1</v>
      </c>
      <c r="F30" s="27">
        <v>15000000</v>
      </c>
    </row>
    <row r="31" spans="1:6" ht="31.5">
      <c r="A31" s="23"/>
      <c r="B31" s="81" t="s">
        <v>71</v>
      </c>
      <c r="C31" s="52" t="s">
        <v>11</v>
      </c>
      <c r="D31" s="29">
        <v>6.5</v>
      </c>
      <c r="E31" s="42">
        <v>1650</v>
      </c>
      <c r="F31" s="27">
        <f>D31*E31*1000</f>
        <v>10725000</v>
      </c>
    </row>
    <row r="32" spans="1:6" ht="17.25" customHeight="1">
      <c r="A32" s="23"/>
      <c r="B32" s="24" t="s">
        <v>21</v>
      </c>
      <c r="C32" s="61"/>
      <c r="D32" s="25"/>
      <c r="E32" s="39"/>
      <c r="F32" s="27">
        <v>5000000</v>
      </c>
    </row>
    <row r="33" spans="1:6" s="13" customFormat="1" ht="17.25" customHeight="1">
      <c r="A33" s="30">
        <v>7</v>
      </c>
      <c r="B33" s="38" t="s">
        <v>33</v>
      </c>
      <c r="C33" s="60"/>
      <c r="D33" s="36"/>
      <c r="E33" s="58"/>
      <c r="F33" s="34">
        <f>F34</f>
        <v>12000000</v>
      </c>
    </row>
    <row r="34" spans="1:6" s="13" customFormat="1" ht="17.25" customHeight="1">
      <c r="A34" s="30"/>
      <c r="B34" s="24" t="s">
        <v>48</v>
      </c>
      <c r="C34" s="61" t="s">
        <v>45</v>
      </c>
      <c r="D34" s="36"/>
      <c r="E34" s="58"/>
      <c r="F34" s="27">
        <v>12000000</v>
      </c>
    </row>
    <row r="35" spans="1:6" s="13" customFormat="1" ht="17.25" customHeight="1">
      <c r="A35" s="30">
        <v>8</v>
      </c>
      <c r="B35" s="31" t="s">
        <v>34</v>
      </c>
      <c r="C35" s="60"/>
      <c r="D35" s="36"/>
      <c r="E35" s="58"/>
      <c r="F35" s="34">
        <f>F36+F43+F44+F46+F47</f>
        <v>12385000</v>
      </c>
    </row>
    <row r="36" spans="1:6" s="14" customFormat="1" ht="17.25" customHeight="1">
      <c r="A36" s="30" t="s">
        <v>63</v>
      </c>
      <c r="B36" s="31" t="s">
        <v>25</v>
      </c>
      <c r="C36" s="60"/>
      <c r="D36" s="36"/>
      <c r="E36" s="58"/>
      <c r="F36" s="34">
        <f>SUM(F37:F42)</f>
        <v>795000</v>
      </c>
    </row>
    <row r="37" spans="1:6" s="14" customFormat="1" ht="17.25" customHeight="1">
      <c r="A37" s="23"/>
      <c r="B37" s="28" t="s">
        <v>49</v>
      </c>
      <c r="C37" s="61" t="s">
        <v>50</v>
      </c>
      <c r="D37" s="25">
        <v>4</v>
      </c>
      <c r="E37" s="39">
        <v>30</v>
      </c>
      <c r="F37" s="27">
        <f aca="true" t="shared" si="0" ref="F37:F42">E37*D37*1000</f>
        <v>120000</v>
      </c>
    </row>
    <row r="38" spans="1:6" s="14" customFormat="1" ht="17.25" customHeight="1">
      <c r="A38" s="23"/>
      <c r="B38" s="28" t="s">
        <v>51</v>
      </c>
      <c r="C38" s="61" t="s">
        <v>50</v>
      </c>
      <c r="D38" s="25">
        <v>8</v>
      </c>
      <c r="E38" s="39">
        <v>20</v>
      </c>
      <c r="F38" s="27">
        <f t="shared" si="0"/>
        <v>160000</v>
      </c>
    </row>
    <row r="39" spans="1:6" s="14" customFormat="1" ht="17.25" customHeight="1">
      <c r="A39" s="23"/>
      <c r="B39" s="28" t="s">
        <v>52</v>
      </c>
      <c r="C39" s="61" t="s">
        <v>53</v>
      </c>
      <c r="D39" s="25">
        <v>7</v>
      </c>
      <c r="E39" s="39">
        <v>30</v>
      </c>
      <c r="F39" s="27">
        <f t="shared" si="0"/>
        <v>210000</v>
      </c>
    </row>
    <row r="40" spans="1:6" s="14" customFormat="1" ht="17.25" customHeight="1">
      <c r="A40" s="23"/>
      <c r="B40" s="28" t="s">
        <v>54</v>
      </c>
      <c r="C40" s="61" t="s">
        <v>50</v>
      </c>
      <c r="D40" s="25">
        <v>4</v>
      </c>
      <c r="E40" s="39">
        <v>30</v>
      </c>
      <c r="F40" s="27">
        <f t="shared" si="0"/>
        <v>120000</v>
      </c>
    </row>
    <row r="41" spans="1:6" s="14" customFormat="1" ht="17.25" customHeight="1">
      <c r="A41" s="23"/>
      <c r="B41" s="28" t="s">
        <v>55</v>
      </c>
      <c r="C41" s="61" t="s">
        <v>50</v>
      </c>
      <c r="D41" s="25">
        <v>5</v>
      </c>
      <c r="E41" s="39">
        <v>25</v>
      </c>
      <c r="F41" s="27">
        <f t="shared" si="0"/>
        <v>125000</v>
      </c>
    </row>
    <row r="42" spans="1:6" s="14" customFormat="1" ht="17.25" customHeight="1">
      <c r="A42" s="23"/>
      <c r="B42" s="28" t="s">
        <v>56</v>
      </c>
      <c r="C42" s="61" t="s">
        <v>57</v>
      </c>
      <c r="D42" s="25">
        <v>20</v>
      </c>
      <c r="E42" s="39">
        <v>3</v>
      </c>
      <c r="F42" s="27">
        <f t="shared" si="0"/>
        <v>60000</v>
      </c>
    </row>
    <row r="43" spans="1:6" s="14" customFormat="1" ht="17.25" customHeight="1">
      <c r="A43" s="23" t="s">
        <v>63</v>
      </c>
      <c r="B43" s="31" t="s">
        <v>37</v>
      </c>
      <c r="C43" s="60"/>
      <c r="D43" s="36">
        <v>3</v>
      </c>
      <c r="E43" s="58">
        <v>1</v>
      </c>
      <c r="F43" s="34">
        <v>5000000</v>
      </c>
    </row>
    <row r="44" spans="1:6" s="14" customFormat="1" ht="17.25" customHeight="1">
      <c r="A44" s="30" t="s">
        <v>63</v>
      </c>
      <c r="B44" s="31" t="s">
        <v>58</v>
      </c>
      <c r="C44" s="60"/>
      <c r="D44" s="36">
        <v>2</v>
      </c>
      <c r="E44" s="58">
        <v>1</v>
      </c>
      <c r="F44" s="34">
        <f>F45</f>
        <v>4370000</v>
      </c>
    </row>
    <row r="45" spans="1:6" s="14" customFormat="1" ht="64.5" customHeight="1">
      <c r="A45" s="43"/>
      <c r="B45" s="45" t="s">
        <v>61</v>
      </c>
      <c r="C45" s="16" t="s">
        <v>59</v>
      </c>
      <c r="D45" s="62">
        <v>437</v>
      </c>
      <c r="E45" s="63">
        <v>10</v>
      </c>
      <c r="F45" s="64">
        <f>D45*E45*1000</f>
        <v>4370000</v>
      </c>
    </row>
    <row r="46" spans="1:6" s="14" customFormat="1" ht="32.25" customHeight="1">
      <c r="A46" s="43" t="s">
        <v>63</v>
      </c>
      <c r="B46" s="44" t="s">
        <v>62</v>
      </c>
      <c r="C46" s="17"/>
      <c r="D46" s="65"/>
      <c r="E46" s="66"/>
      <c r="F46" s="67">
        <v>2000000</v>
      </c>
    </row>
    <row r="47" spans="1:6" s="14" customFormat="1" ht="32.25" customHeight="1">
      <c r="A47" s="43" t="s">
        <v>63</v>
      </c>
      <c r="B47" s="44" t="s">
        <v>67</v>
      </c>
      <c r="C47" s="17"/>
      <c r="D47" s="72">
        <v>0.5</v>
      </c>
      <c r="E47" s="66">
        <v>440</v>
      </c>
      <c r="F47" s="67">
        <f>D47*E47*1000</f>
        <v>220000</v>
      </c>
    </row>
    <row r="48" spans="1:6" ht="17.25" customHeight="1">
      <c r="A48" s="18"/>
      <c r="B48" s="46" t="s">
        <v>10</v>
      </c>
      <c r="C48" s="18"/>
      <c r="D48" s="47"/>
      <c r="E48" s="47"/>
      <c r="F48" s="48">
        <f>F11+F14+F16+F18+F21+F24+F33+F35</f>
        <v>273009440</v>
      </c>
    </row>
    <row r="49" ht="17.25" customHeight="1"/>
    <row r="50" spans="1:6" ht="39.75" customHeight="1">
      <c r="A50" s="75" t="s">
        <v>70</v>
      </c>
      <c r="B50" s="75"/>
      <c r="C50" s="75"/>
      <c r="D50" s="75"/>
      <c r="E50" s="75"/>
      <c r="F50" s="75"/>
    </row>
    <row r="51" spans="2:6" ht="21" customHeight="1">
      <c r="B51" s="70" t="s">
        <v>68</v>
      </c>
      <c r="C51" s="76" t="s">
        <v>35</v>
      </c>
      <c r="D51" s="76"/>
      <c r="E51" s="76"/>
      <c r="F51" s="76"/>
    </row>
    <row r="52" spans="2:4" ht="21" customHeight="1">
      <c r="B52" s="69"/>
      <c r="C52"/>
      <c r="D52" s="68"/>
    </row>
    <row r="53" spans="2:3" ht="51.75" customHeight="1">
      <c r="B53" s="69"/>
      <c r="C53"/>
    </row>
    <row r="54" spans="2:6" ht="21" customHeight="1">
      <c r="B54" s="70" t="s">
        <v>69</v>
      </c>
      <c r="C54" s="76" t="s">
        <v>36</v>
      </c>
      <c r="D54" s="76"/>
      <c r="E54" s="76"/>
      <c r="F54" s="76"/>
    </row>
    <row r="55" ht="20.25" customHeight="1"/>
  </sheetData>
  <sheetProtection/>
  <mergeCells count="10">
    <mergeCell ref="A7:F7"/>
    <mergeCell ref="A50:F50"/>
    <mergeCell ref="C51:F51"/>
    <mergeCell ref="C54:F54"/>
    <mergeCell ref="A1:B1"/>
    <mergeCell ref="C1:F1"/>
    <mergeCell ref="A2:B2"/>
    <mergeCell ref="C2:F2"/>
    <mergeCell ref="C4:F4"/>
    <mergeCell ref="A6:F6"/>
  </mergeCells>
  <printOptions/>
  <pageMargins left="0.41" right="0.21" top="0.28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~::User Co.,Ltd::~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tuanpc</cp:lastModifiedBy>
  <cp:lastPrinted>2014-05-20T09:01:24Z</cp:lastPrinted>
  <dcterms:created xsi:type="dcterms:W3CDTF">2013-04-02T10:40:51Z</dcterms:created>
  <dcterms:modified xsi:type="dcterms:W3CDTF">2014-05-21T03:00:40Z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